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Josh/Downloads/"/>
    </mc:Choice>
  </mc:AlternateContent>
  <xr:revisionPtr revIDLastSave="0" documentId="13_ncr:1_{04EF0FF5-B59F-F342-8775-32CBC2F84789}" xr6:coauthVersionLast="45" xr6:coauthVersionMax="45" xr10:uidLastSave="{00000000-0000-0000-0000-000000000000}"/>
  <bookViews>
    <workbookView xWindow="4820" yWindow="14660" windowWidth="28800" windowHeight="12440" activeTab="4" xr2:uid="{00000000-000D-0000-FFFF-FFFF00000000}"/>
  </bookViews>
  <sheets>
    <sheet name="Halloween" sheetId="1" state="hidden" r:id="rId1"/>
    <sheet name="ESL Student Orientation" sheetId="7" state="hidden" r:id="rId2"/>
    <sheet name="Volunteer Appreciation" sheetId="10" state="hidden" r:id="rId3"/>
    <sheet name="Sheet1" sheetId="13" state="hidden" r:id="rId4"/>
    <sheet name="FXUA Coffee Shop" sheetId="2" r:id="rId5"/>
    <sheet name="Sheet2" sheetId="14" state="hidden" r:id="rId6"/>
    <sheet name="Mobile Application Development" sheetId="3" state="hidden" r:id="rId7"/>
    <sheet name="IT for Freebies" sheetId="5" state="hidden" r:id="rId8"/>
    <sheet name="Christmas Celeration.Hang Out" sheetId="4" state="hidden" r:id="rId9"/>
    <sheet name="SB Movie Night" sheetId="6" state="hidden" r:id="rId10"/>
    <sheet name="Spanish Class" sheetId="8" state="hidden" r:id="rId11"/>
    <sheet name="Zumba Class" sheetId="9" state="hidden" r:id="rId12"/>
    <sheet name="Itemized List" sheetId="12" state="hidden" r:id="rId13"/>
    <sheet name="SGA Celebration" sheetId="11" state="hidden" r:id="rId14"/>
  </sheets>
  <definedNames>
    <definedName name="_xlnm.Print_Area" localSheetId="1">'ESL Student Orientation'!$A$1:$E$12</definedName>
    <definedName name="_xlnm.Print_Area" localSheetId="4">'FXUA Coffee Shop'!$A$1:$E$22</definedName>
    <definedName name="_xlnm.Print_Area" localSheetId="0">Halloween!$A$1:$E$28</definedName>
    <definedName name="_xlnm.Print_Area" localSheetId="6">'Mobile Application Development'!$A$1:$G$27</definedName>
    <definedName name="_xlnm.Print_Area" localSheetId="5">Sheet2!$A$1:$F$14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2" l="1"/>
  <c r="D5" i="14"/>
  <c r="D4" i="14"/>
  <c r="D6" i="14" s="1"/>
  <c r="E15" i="1" l="1"/>
  <c r="D7" i="12" l="1"/>
  <c r="D6" i="12"/>
  <c r="D5" i="12"/>
  <c r="D4" i="12"/>
  <c r="D3" i="12"/>
  <c r="D8" i="12" l="1"/>
  <c r="D6" i="1"/>
  <c r="D5" i="11"/>
  <c r="D8" i="11"/>
  <c r="D7" i="11"/>
  <c r="D6" i="11"/>
  <c r="D4" i="11"/>
  <c r="D3" i="11"/>
  <c r="D9" i="11" l="1"/>
  <c r="D11" i="11" s="1"/>
  <c r="E4" i="10"/>
  <c r="E3" i="10" l="1"/>
  <c r="E5" i="10"/>
  <c r="E6" i="10"/>
  <c r="E10" i="10"/>
  <c r="E9" i="10"/>
  <c r="E8" i="10"/>
  <c r="E7" i="10"/>
  <c r="E11" i="10" l="1"/>
  <c r="D9" i="9"/>
  <c r="D6" i="7"/>
  <c r="D5" i="7"/>
  <c r="D4" i="7"/>
  <c r="D3" i="7"/>
  <c r="D4" i="6"/>
  <c r="D3" i="6"/>
  <c r="D7" i="6"/>
  <c r="D6" i="6"/>
  <c r="D5" i="6"/>
  <c r="D6" i="5"/>
  <c r="D5" i="5"/>
  <c r="D4" i="5"/>
  <c r="D3" i="5"/>
  <c r="D9" i="1"/>
  <c r="D10" i="1"/>
  <c r="D6" i="4"/>
  <c r="D5" i="4"/>
  <c r="D4" i="4"/>
  <c r="D3" i="4"/>
  <c r="D6" i="3"/>
  <c r="D5" i="3"/>
  <c r="D4" i="3"/>
  <c r="D3" i="3"/>
  <c r="D7" i="1"/>
  <c r="D8" i="1"/>
  <c r="D3" i="1"/>
  <c r="D4" i="1"/>
  <c r="D5" i="1"/>
  <c r="D11" i="1"/>
  <c r="D7" i="5" l="1"/>
  <c r="D12" i="1"/>
  <c r="E19" i="1" s="1"/>
  <c r="D8" i="8"/>
  <c r="D7" i="7"/>
  <c r="D8" i="6"/>
  <c r="D7" i="4"/>
  <c r="D7" i="3"/>
</calcChain>
</file>

<file path=xl/sharedStrings.xml><?xml version="1.0" encoding="utf-8"?>
<sst xmlns="http://schemas.openxmlformats.org/spreadsheetml/2006/main" count="224" uniqueCount="76">
  <si>
    <t>ITEM</t>
  </si>
  <si>
    <t>#/QTY.</t>
  </si>
  <si>
    <t>RATE</t>
  </si>
  <si>
    <t>ESTIMATED AMT.</t>
  </si>
  <si>
    <t>VENDOR</t>
  </si>
  <si>
    <t>EST. TOTAL:</t>
  </si>
  <si>
    <t>Walmart</t>
  </si>
  <si>
    <t>Costco</t>
  </si>
  <si>
    <t>Pizza veg /Chicken</t>
  </si>
  <si>
    <t>Pizza Cheese</t>
  </si>
  <si>
    <t>Soda</t>
  </si>
  <si>
    <t>Cookies</t>
  </si>
  <si>
    <t>NY Pizza</t>
  </si>
  <si>
    <t>Chips</t>
  </si>
  <si>
    <t>Coke (2 Litre)</t>
  </si>
  <si>
    <t>Sprite (2 Litre)</t>
  </si>
  <si>
    <t>9 oz Plastic Cups (40 ct)</t>
  </si>
  <si>
    <t xml:space="preserve">Vanity Fair everyday premium Napkins (100 ct) </t>
  </si>
  <si>
    <t>Great Value heavy duty 9" paper plates (140 ct)</t>
  </si>
  <si>
    <t>Cheese Pizza</t>
  </si>
  <si>
    <t>Veggie Pizza</t>
  </si>
  <si>
    <t>Cookies (60 ct)</t>
  </si>
  <si>
    <t>Water (Half size 70 ct)</t>
  </si>
  <si>
    <t>Coke (2L bottles)</t>
  </si>
  <si>
    <t>Sunkist (2L bottles)</t>
  </si>
  <si>
    <t>Cookie tray</t>
  </si>
  <si>
    <t>60 ct.</t>
  </si>
  <si>
    <t>Doritos</t>
  </si>
  <si>
    <t>3 bags</t>
  </si>
  <si>
    <t>Ruffles</t>
  </si>
  <si>
    <t>4 bags</t>
  </si>
  <si>
    <t>Decoration</t>
  </si>
  <si>
    <t>Party City</t>
  </si>
  <si>
    <t>SB Movie Night  10/22/2014</t>
  </si>
  <si>
    <t>Coke (2 Liter)</t>
  </si>
  <si>
    <t>Sprite (2 Liter)</t>
  </si>
  <si>
    <t>half&amp;half ice tea (2 liter)</t>
  </si>
  <si>
    <t xml:space="preserve">Mobile Application Development  October 13th </t>
  </si>
  <si>
    <t xml:space="preserve">Patters </t>
  </si>
  <si>
    <t>Halloween</t>
  </si>
  <si>
    <t xml:space="preserve">Spanish Class </t>
  </si>
  <si>
    <t>ESL Orientation October 15th</t>
  </si>
  <si>
    <r>
      <rPr>
        <b/>
        <sz val="11"/>
        <color theme="1"/>
        <rFont val="Calibri"/>
        <family val="2"/>
        <scheme val="minor"/>
      </rPr>
      <t>*Note</t>
    </r>
    <r>
      <rPr>
        <sz val="11"/>
        <color theme="1"/>
        <rFont val="Calibri"/>
        <family val="2"/>
        <scheme val="minor"/>
      </rPr>
      <t>: ESL department is expecting 25 students and 5 staff members will participate in this orientation</t>
    </r>
  </si>
  <si>
    <t>Potato Salad</t>
  </si>
  <si>
    <r>
      <rPr>
        <b/>
        <sz val="11"/>
        <color theme="1"/>
        <rFont val="Calibri"/>
        <family val="2"/>
        <scheme val="minor"/>
      </rPr>
      <t>*Note:</t>
    </r>
    <r>
      <rPr>
        <sz val="11"/>
        <color theme="1"/>
        <rFont val="Calibri"/>
        <family val="2"/>
        <scheme val="minor"/>
      </rPr>
      <t xml:space="preserve"> The decorations for this event will be use each year for this event.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</si>
  <si>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Decorations</t>
    </r>
  </si>
  <si>
    <r>
      <rPr>
        <b/>
        <sz val="11"/>
        <color theme="1"/>
        <rFont val="Calibri"/>
        <family val="2"/>
        <scheme val="minor"/>
      </rPr>
      <t>*Note:</t>
    </r>
    <r>
      <rPr>
        <sz val="11"/>
        <color theme="1"/>
        <rFont val="Calibri"/>
        <family val="2"/>
        <scheme val="minor"/>
      </rPr>
      <t xml:space="preserve"> There will be a guest speaker talking about mobile application development  and  IT Club is expecting  80 + students for this event. Est. Budget per student $2</t>
    </r>
  </si>
  <si>
    <t>JJ</t>
  </si>
  <si>
    <r>
      <rPr>
        <b/>
        <sz val="11"/>
        <color theme="1"/>
        <rFont val="Calibri"/>
        <family val="2"/>
        <scheme val="minor"/>
      </rPr>
      <t>*Note:</t>
    </r>
    <r>
      <rPr>
        <sz val="11"/>
        <color theme="1"/>
        <rFont val="Calibri"/>
        <family val="2"/>
        <scheme val="minor"/>
      </rPr>
      <t xml:space="preserve"> This is a series of events during the month of October, LACC Club will meet with students each Thursday to teach some Spanish language skills. </t>
    </r>
  </si>
  <si>
    <r>
      <rPr>
        <b/>
        <sz val="11"/>
        <color theme="1"/>
        <rFont val="Calibri"/>
        <family val="2"/>
        <scheme val="minor"/>
      </rPr>
      <t>*Note</t>
    </r>
    <r>
      <rPr>
        <sz val="11"/>
        <color theme="1"/>
        <rFont val="Calibri"/>
        <family val="2"/>
        <scheme val="minor"/>
      </rPr>
      <t>: This activity is held to demonstrate gratitude to our students that help in each event during the semester. Expected participation 30 students</t>
    </r>
  </si>
  <si>
    <t>Volunteer Appreciation Lunch November 6th</t>
  </si>
  <si>
    <t>150 Approved</t>
  </si>
  <si>
    <t>120 Approved</t>
  </si>
  <si>
    <t>160 Approved</t>
  </si>
  <si>
    <t>100 Approved</t>
  </si>
  <si>
    <t>83 Approved</t>
  </si>
  <si>
    <t>Approved</t>
  </si>
  <si>
    <t>Water 70 ct</t>
  </si>
  <si>
    <t>Cake</t>
  </si>
  <si>
    <t>Chiken Pizza</t>
  </si>
  <si>
    <t>SGA Celebration</t>
  </si>
  <si>
    <t xml:space="preserve">3 Dips </t>
  </si>
  <si>
    <t>Tostitos 2 bags</t>
  </si>
  <si>
    <t>2 chips like ruffles</t>
  </si>
  <si>
    <t>Diff</t>
  </si>
  <si>
    <t>Kaliente Dance &amp; Fitness Company - Dance Class 11/6/2014</t>
  </si>
  <si>
    <t>Coke bottles</t>
  </si>
  <si>
    <t>Orion Pies</t>
  </si>
  <si>
    <t>Tiktak</t>
  </si>
  <si>
    <t>Subway lunch boxes</t>
  </si>
  <si>
    <t>Subway</t>
  </si>
  <si>
    <t>Water (70c)</t>
  </si>
  <si>
    <t>Spring Orientation 14/7/2015</t>
  </si>
  <si>
    <t>Plus tipping suggested $15 to $20</t>
  </si>
  <si>
    <t>Name of Event</t>
  </si>
  <si>
    <t>List of 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</si>
</sst>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2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A7D0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44" fontId="3" fillId="0" borderId="0" applyFont="0" applyFill="0" applyBorder="0" applyAlignment="0" applyProtection="0"/>
  </cellStyleXfs>
  <cellXfs count="59">
    <xf numFmtId="0" fontId="0" fillId="0" borderId="0" xfId="0"/>
    <xf numFmtId="44" fontId="0" fillId="0" borderId="0" xfId="0" applyNumberFormat="1"/>
    <xf numFmtId="8" fontId="0" fillId="0" borderId="0" xfId="0" applyNumberFormat="1"/>
    <xf numFmtId="44" fontId="0" fillId="2" borderId="1" xfId="1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8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0" fontId="2" fillId="0" borderId="0" xfId="0" applyFont="1"/>
    <xf numFmtId="0" fontId="0" fillId="0" borderId="0" xfId="0" applyAlignment="1">
      <alignment horizontal="left" wrapText="1"/>
    </xf>
    <xf numFmtId="44" fontId="0" fillId="0" borderId="0" xfId="2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1" xfId="1" applyNumberFormat="1" applyFont="1" applyAlignment="1">
      <alignment horizontal="center"/>
    </xf>
    <xf numFmtId="0" fontId="0" fillId="0" borderId="0" xfId="0" applyAlignment="1">
      <alignment vertical="center"/>
    </xf>
    <xf numFmtId="4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3" borderId="0" xfId="0" applyFill="1"/>
    <xf numFmtId="0" fontId="5" fillId="3" borderId="0" xfId="0" applyFont="1" applyFill="1"/>
    <xf numFmtId="44" fontId="0" fillId="3" borderId="0" xfId="0" applyNumberFormat="1" applyFill="1"/>
    <xf numFmtId="0" fontId="8" fillId="0" borderId="0" xfId="0" applyFont="1"/>
    <xf numFmtId="0" fontId="9" fillId="0" borderId="0" xfId="0" applyFont="1"/>
    <xf numFmtId="44" fontId="9" fillId="0" borderId="0" xfId="0" applyNumberFormat="1" applyFont="1"/>
    <xf numFmtId="44" fontId="9" fillId="2" borderId="1" xfId="1" applyNumberFormat="1" applyFont="1"/>
    <xf numFmtId="44" fontId="0" fillId="0" borderId="0" xfId="0" applyNumberForma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1" fillId="2" borderId="1" xfId="1" applyAlignment="1">
      <alignment horizontal="right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2" borderId="10" xfId="1" applyBorder="1" applyAlignment="1">
      <alignment horizontal="right"/>
    </xf>
    <xf numFmtId="0" fontId="1" fillId="2" borderId="11" xfId="1" applyBorder="1" applyAlignment="1">
      <alignment horizontal="right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0" fillId="2" borderId="1" xfId="1" applyFont="1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1" fillId="2" borderId="1" xfId="1" applyAlignment="1">
      <alignment horizontal="center"/>
    </xf>
  </cellXfs>
  <cellStyles count="3">
    <cellStyle name="Calculation" xfId="1" builtinId="22"/>
    <cellStyle name="Currency" xfId="2" builtinId="4"/>
    <cellStyle name="Normal" xfId="0" builtinId="0"/>
  </cellStyles>
  <dxfs count="41"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alignment horizontal="center" vertical="bottom" textRotation="0" wrapText="0" indent="0" justifyLastLine="0" shrinkToFit="0" readingOrder="0"/>
    </dxf>
    <dxf>
      <alignment horizontal="center" vertical="bottom" textRotation="0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alignment horizontal="center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alignment horizontal="center" vertical="bottom" textRotation="0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6"/>
        <name val="Calibri"/>
        <scheme val="minor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E11" totalsRowShown="0">
  <autoFilter ref="A2:E11" xr:uid="{00000000-0009-0000-0100-000001000000}"/>
  <tableColumns count="5">
    <tableColumn id="1" xr3:uid="{00000000-0010-0000-0000-000001000000}" name="ITEM"/>
    <tableColumn id="2" xr3:uid="{00000000-0010-0000-0000-000002000000}" name="#/QTY."/>
    <tableColumn id="3" xr3:uid="{00000000-0010-0000-0000-000003000000}" name="RATE" dataDxfId="40"/>
    <tableColumn id="4" xr3:uid="{00000000-0010-0000-0000-000004000000}" name="ESTIMATED AMT." dataDxfId="39">
      <calculatedColumnFormula>Table1[[#This Row],[RATE]]*Table1[[#This Row],['#/QTY.]]</calculatedColumnFormula>
    </tableColumn>
    <tableColumn id="5" xr3:uid="{00000000-0010-0000-0000-000005000000}" name="VENDOR"/>
  </tableColumns>
  <tableStyleInfo name="TableStyleMedium1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9000000}" name="Table14579" displayName="Table14579" ref="A2:E7" totalsRowShown="0">
  <autoFilter ref="A2:E7" xr:uid="{00000000-0009-0000-0100-000008000000}"/>
  <tableColumns count="5">
    <tableColumn id="1" xr3:uid="{00000000-0010-0000-0900-000001000000}" name="ITEM" dataDxfId="15"/>
    <tableColumn id="2" xr3:uid="{00000000-0010-0000-0900-000002000000}" name="#/QTY." dataDxfId="14"/>
    <tableColumn id="3" xr3:uid="{00000000-0010-0000-0900-000003000000}" name="RATE" dataDxfId="13"/>
    <tableColumn id="4" xr3:uid="{00000000-0010-0000-0900-000004000000}" name="ESTIMATED AMT." dataDxfId="12">
      <calculatedColumnFormula>Table14579[[#This Row],[RATE]]*Table14579[[#This Row],['#/QTY.]]</calculatedColumnFormula>
    </tableColumn>
    <tableColumn id="5" xr3:uid="{00000000-0010-0000-0900-000005000000}" name="VENDOR" dataDxfId="11"/>
  </tableColumns>
  <tableStyleInfo name="TableStyleMedium1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A000000}" name="Table1457910" displayName="Table1457910" ref="A2:E8" totalsRowShown="0">
  <autoFilter ref="A2:E8" xr:uid="{00000000-0009-0000-0100-000009000000}"/>
  <tableColumns count="5">
    <tableColumn id="1" xr3:uid="{00000000-0010-0000-0A00-000001000000}" name="ITEM" dataDxfId="10"/>
    <tableColumn id="2" xr3:uid="{00000000-0010-0000-0A00-000002000000}" name="#/QTY." dataDxfId="9"/>
    <tableColumn id="3" xr3:uid="{00000000-0010-0000-0A00-000003000000}" name="RATE" dataDxfId="8"/>
    <tableColumn id="4" xr3:uid="{00000000-0010-0000-0A00-000004000000}" name="ESTIMATED AMT." dataDxfId="7"/>
    <tableColumn id="5" xr3:uid="{00000000-0010-0000-0A00-000005000000}" name="VENDOR" dataDxfId="6"/>
  </tableColumns>
  <tableStyleInfo name="TableStyleMedium1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B000000}" name="Table1312" displayName="Table1312" ref="A2:E7" totalsRowShown="0">
  <autoFilter ref="A2:E7" xr:uid="{00000000-0009-0000-0100-00000B000000}"/>
  <tableColumns count="5">
    <tableColumn id="1" xr3:uid="{00000000-0010-0000-0B00-000001000000}" name="ITEM"/>
    <tableColumn id="2" xr3:uid="{00000000-0010-0000-0B00-000002000000}" name="#/QTY."/>
    <tableColumn id="3" xr3:uid="{00000000-0010-0000-0B00-000003000000}" name="RATE" dataDxfId="5"/>
    <tableColumn id="4" xr3:uid="{00000000-0010-0000-0B00-000004000000}" name="ESTIMATED AMT." dataDxfId="4">
      <calculatedColumnFormula>Table1312[[#This Row],[RATE]]*Table1312[[#This Row],['#/QTY.]]</calculatedColumnFormula>
    </tableColumn>
    <tableColumn id="5" xr3:uid="{00000000-0010-0000-0B00-000005000000}" name="VENDOR"/>
  </tableColumns>
  <tableStyleInfo name="TableStyleMedium1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C000000}" name="Table145713" displayName="Table145713" ref="A2:E8" totalsRowShown="0">
  <autoFilter ref="A2:E8" xr:uid="{00000000-0009-0000-0100-00000C000000}"/>
  <tableColumns count="5">
    <tableColumn id="1" xr3:uid="{00000000-0010-0000-0C00-000001000000}" name="ITEM" dataDxfId="3"/>
    <tableColumn id="2" xr3:uid="{00000000-0010-0000-0C00-000002000000}" name="#/QTY." dataDxfId="2"/>
    <tableColumn id="3" xr3:uid="{00000000-0010-0000-0C00-000003000000}" name="RATE" dataDxfId="1"/>
    <tableColumn id="4" xr3:uid="{00000000-0010-0000-0C00-000004000000}" name="ESTIMATED AMT." dataDxfId="0">
      <calculatedColumnFormula>Table145713[[#This Row],[RATE]]*Table145713[[#This Row],['#/QTY.]]</calculatedColumnFormula>
    </tableColumn>
    <tableColumn id="5" xr3:uid="{00000000-0010-0000-0C00-000005000000}" name="VENDOR"/>
  </tableColumns>
  <tableStyleInfo name="TableStyleMedium1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le148" displayName="Table148" ref="A2:E6" totalsRowShown="0">
  <autoFilter ref="A2:E6" xr:uid="{00000000-0009-0000-0100-000007000000}"/>
  <tableColumns count="5">
    <tableColumn id="1" xr3:uid="{00000000-0010-0000-0100-000001000000}" name="ITEM"/>
    <tableColumn id="2" xr3:uid="{00000000-0010-0000-0100-000002000000}" name="#/QTY."/>
    <tableColumn id="3" xr3:uid="{00000000-0010-0000-0100-000003000000}" name="RATE" dataDxfId="38"/>
    <tableColumn id="4" xr3:uid="{00000000-0010-0000-0100-000004000000}" name="ESTIMATED AMT." dataDxfId="37">
      <calculatedColumnFormula>Table148[[#This Row],[RATE]]*Table148[[#This Row],['#/QTY.]]</calculatedColumnFormula>
    </tableColumn>
    <tableColumn id="5" xr3:uid="{00000000-0010-0000-0100-000005000000}" name="VENDOR"/>
  </tableColumns>
  <tableStyleInfo name="TableStyleMedium1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Table145611" displayName="Table145611" ref="B2:F10" totalsRowShown="0">
  <autoFilter ref="B2:F10" xr:uid="{00000000-0009-0000-0100-00000A000000}"/>
  <tableColumns count="5">
    <tableColumn id="1" xr3:uid="{00000000-0010-0000-0200-000001000000}" name="ITEM"/>
    <tableColumn id="2" xr3:uid="{00000000-0010-0000-0200-000002000000}" name="#/QTY." dataDxfId="36"/>
    <tableColumn id="3" xr3:uid="{00000000-0010-0000-0200-000003000000}" name="RATE" dataDxfId="35" dataCellStyle="Currency"/>
    <tableColumn id="4" xr3:uid="{00000000-0010-0000-0200-000004000000}" name="ESTIMATED AMT." dataDxfId="34">
      <calculatedColumnFormula>Table145611[[#This Row],[RATE]]*Table145611[[#This Row],['#/QTY.]]</calculatedColumnFormula>
    </tableColumn>
    <tableColumn id="5" xr3:uid="{00000000-0010-0000-0200-000005000000}" name="VENDOR"/>
  </tableColumns>
  <tableStyleInfo name="TableStyleMedium1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le13" displayName="Table13" ref="A2:E8" totalsRowShown="0">
  <autoFilter ref="A2:E8" xr:uid="{00000000-0009-0000-0100-000002000000}"/>
  <tableColumns count="5">
    <tableColumn id="1" xr3:uid="{00000000-0010-0000-0300-000001000000}" name="ITEM"/>
    <tableColumn id="2" xr3:uid="{00000000-0010-0000-0300-000002000000}" name="#/QTY."/>
    <tableColumn id="3" xr3:uid="{00000000-0010-0000-0300-000003000000}" name="RATE" dataDxfId="33"/>
    <tableColumn id="4" xr3:uid="{00000000-0010-0000-0300-000004000000}" name="ESTIMATED AMT." dataDxfId="32">
      <calculatedColumnFormula>Table13[[#This Row],[RATE]]*Table13[[#This Row],['#/QTY.]]</calculatedColumnFormula>
    </tableColumn>
    <tableColumn id="5" xr3:uid="{00000000-0010-0000-0300-000005000000}" name="VENDOR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Table145614" displayName="Table145614" ref="A3:E5" totalsRowShown="0" headerRowDxfId="31" dataDxfId="30">
  <autoFilter ref="A3:E5" xr:uid="{00000000-0009-0000-0100-00000D000000}"/>
  <tableColumns count="5">
    <tableColumn id="1" xr3:uid="{00000000-0010-0000-0400-000001000000}" name="ITEM" dataDxfId="29"/>
    <tableColumn id="2" xr3:uid="{00000000-0010-0000-0400-000002000000}" name="#/QTY." dataDxfId="28"/>
    <tableColumn id="3" xr3:uid="{00000000-0010-0000-0400-000003000000}" name="RATE" dataDxfId="27"/>
    <tableColumn id="4" xr3:uid="{00000000-0010-0000-0400-000004000000}" name="ESTIMATED AMT." dataDxfId="26">
      <calculatedColumnFormula>Table145614[[#This Row],[RATE]]*Table145614[[#This Row],['#/QTY.]]</calculatedColumnFormula>
    </tableColumn>
    <tableColumn id="5" xr3:uid="{00000000-0010-0000-0400-000005000000}" name="VENDOR" dataDxfId="25"/>
  </tableColumns>
  <tableStyleInfo name="TableStyleMedium1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5000000}" name="Table14" displayName="Table14" ref="A2:E6" totalsRowShown="0">
  <autoFilter ref="A2:E6" xr:uid="{00000000-0009-0000-0100-000003000000}"/>
  <tableColumns count="5">
    <tableColumn id="1" xr3:uid="{00000000-0010-0000-0500-000001000000}" name="ITEM"/>
    <tableColumn id="2" xr3:uid="{00000000-0010-0000-0500-000002000000}" name="#/QTY."/>
    <tableColumn id="3" xr3:uid="{00000000-0010-0000-0500-000003000000}" name="RATE" dataDxfId="24"/>
    <tableColumn id="4" xr3:uid="{00000000-0010-0000-0500-000004000000}" name="ESTIMATED AMT." dataDxfId="23">
      <calculatedColumnFormula>Table14[[#This Row],[RATE]]*Table14[[#This Row],['#/QTY.]]</calculatedColumnFormula>
    </tableColumn>
    <tableColumn id="5" xr3:uid="{00000000-0010-0000-0500-000005000000}" name="VENDOR"/>
  </tableColumns>
  <tableStyleInfo name="TableStyleMedium1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6000000}" name="Table1456" displayName="Table1456" ref="A2:E6" totalsRowShown="0">
  <autoFilter ref="A2:E6" xr:uid="{00000000-0009-0000-0100-000005000000}"/>
  <tableColumns count="5">
    <tableColumn id="1" xr3:uid="{00000000-0010-0000-0600-000001000000}" name="ITEM"/>
    <tableColumn id="2" xr3:uid="{00000000-0010-0000-0600-000002000000}" name="#/QTY."/>
    <tableColumn id="3" xr3:uid="{00000000-0010-0000-0600-000003000000}" name="RATE" dataDxfId="22"/>
    <tableColumn id="4" xr3:uid="{00000000-0010-0000-0600-000004000000}" name="ESTIMATED AMT." dataDxfId="21">
      <calculatedColumnFormula>Table1456[[#This Row],[RATE]]*Table1456[[#This Row],['#/QTY.]]</calculatedColumnFormula>
    </tableColumn>
    <tableColumn id="5" xr3:uid="{00000000-0010-0000-0600-000005000000}" name="VENDOR"/>
  </tableColumns>
  <tableStyleInfo name="TableStyleMedium1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45" displayName="Table145" ref="A2:E6" totalsRowShown="0">
  <autoFilter ref="A2:E6" xr:uid="{00000000-0009-0000-0100-000004000000}"/>
  <tableColumns count="5">
    <tableColumn id="1" xr3:uid="{00000000-0010-0000-0700-000001000000}" name="ITEM"/>
    <tableColumn id="2" xr3:uid="{00000000-0010-0000-0700-000002000000}" name="#/QTY."/>
    <tableColumn id="3" xr3:uid="{00000000-0010-0000-0700-000003000000}" name="RATE" dataDxfId="20"/>
    <tableColumn id="4" xr3:uid="{00000000-0010-0000-0700-000004000000}" name="ESTIMATED AMT." dataDxfId="19">
      <calculatedColumnFormula>Table145[[#This Row],[RATE]]*Table145[[#This Row],['#/QTY.]]</calculatedColumnFormula>
    </tableColumn>
    <tableColumn id="5" xr3:uid="{00000000-0010-0000-0700-000005000000}" name="VENDOR"/>
  </tableColumns>
  <tableStyleInfo name="TableStyleMedium1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8000000}" name="Table1457" displayName="Table1457" ref="A2:E7" totalsRowShown="0">
  <autoFilter ref="A2:E7" xr:uid="{00000000-0009-0000-0100-000006000000}"/>
  <tableColumns count="5">
    <tableColumn id="1" xr3:uid="{00000000-0010-0000-0800-000001000000}" name="ITEM" dataDxfId="18"/>
    <tableColumn id="2" xr3:uid="{00000000-0010-0000-0800-000002000000}" name="#/QTY."/>
    <tableColumn id="3" xr3:uid="{00000000-0010-0000-0800-000003000000}" name="RATE" dataDxfId="17"/>
    <tableColumn id="4" xr3:uid="{00000000-0010-0000-0800-000004000000}" name="ESTIMATED AMT." dataDxfId="16">
      <calculatedColumnFormula>Table1457[[#This Row],[RATE]]*Table1457[[#This Row],['#/QTY.]]</calculatedColumnFormula>
    </tableColumn>
    <tableColumn id="5" xr3:uid="{00000000-0010-0000-0800-000005000000}" name="VENDOR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showGridLines="0" view="pageBreakPreview" zoomScaleNormal="100" zoomScaleSheetLayoutView="100" workbookViewId="0">
      <selection activeCell="E23" sqref="E23"/>
    </sheetView>
  </sheetViews>
  <sheetFormatPr baseColWidth="10" defaultColWidth="8.83203125" defaultRowHeight="15"/>
  <cols>
    <col min="1" max="1" width="33.33203125" bestFit="1" customWidth="1"/>
    <col min="3" max="3" width="13" bestFit="1" customWidth="1"/>
    <col min="4" max="4" width="18" customWidth="1"/>
    <col min="5" max="5" width="14.5" bestFit="1" customWidth="1"/>
  </cols>
  <sheetData>
    <row r="1" spans="1:5">
      <c r="A1" t="s">
        <v>39</v>
      </c>
    </row>
    <row r="2" spans="1:5">
      <c r="A2" t="s">
        <v>0</v>
      </c>
      <c r="B2" t="s">
        <v>1</v>
      </c>
      <c r="C2" t="s">
        <v>2</v>
      </c>
      <c r="D2" t="s">
        <v>3</v>
      </c>
      <c r="E2" t="s">
        <v>4</v>
      </c>
    </row>
    <row r="3" spans="1:5">
      <c r="C3" s="1"/>
      <c r="D3" s="1">
        <f>Table1[[#This Row],[RATE]]*Table1[[#This Row],['#/QTY.]]</f>
        <v>0</v>
      </c>
    </row>
    <row r="4" spans="1:5">
      <c r="A4" t="s">
        <v>43</v>
      </c>
      <c r="B4">
        <v>1</v>
      </c>
      <c r="C4" s="1">
        <v>8</v>
      </c>
      <c r="D4" s="1">
        <f>Table1[[#This Row],[RATE]]*Table1[[#This Row],['#/QTY.]]</f>
        <v>8</v>
      </c>
      <c r="E4" t="s">
        <v>6</v>
      </c>
    </row>
    <row r="5" spans="1:5">
      <c r="C5" s="1"/>
      <c r="D5" s="1">
        <f>Table1[[#This Row],[RATE]]*Table1[[#This Row],['#/QTY.]]</f>
        <v>0</v>
      </c>
      <c r="E5" t="s">
        <v>6</v>
      </c>
    </row>
    <row r="6" spans="1:5" s="8" customFormat="1">
      <c r="C6" s="1"/>
      <c r="D6" s="1">
        <f>Table1[[#This Row],[RATE]]*Table1[[#This Row],['#/QTY.]]</f>
        <v>0</v>
      </c>
      <c r="E6" s="8" t="s">
        <v>6</v>
      </c>
    </row>
    <row r="7" spans="1:5">
      <c r="C7" s="1"/>
      <c r="D7" s="1">
        <f>Table1[[#This Row],[RATE]]*Table1[[#This Row],['#/QTY.]]</f>
        <v>0</v>
      </c>
      <c r="E7" t="s">
        <v>6</v>
      </c>
    </row>
    <row r="8" spans="1:5">
      <c r="C8" s="1"/>
      <c r="D8" s="1">
        <f>Table1[[#This Row],[RATE]]*Table1[[#This Row],['#/QTY.]]</f>
        <v>0</v>
      </c>
      <c r="E8" t="s">
        <v>6</v>
      </c>
    </row>
    <row r="9" spans="1:5">
      <c r="C9" s="1"/>
      <c r="D9" s="1">
        <f>Table1[[#This Row],[RATE]]*Table1[[#This Row],['#/QTY.]]</f>
        <v>0</v>
      </c>
      <c r="E9" t="s">
        <v>7</v>
      </c>
    </row>
    <row r="10" spans="1:5">
      <c r="A10" t="s">
        <v>45</v>
      </c>
      <c r="B10">
        <v>1</v>
      </c>
      <c r="C10" s="1">
        <v>50</v>
      </c>
      <c r="D10" s="1">
        <f>Table1[[#This Row],[RATE]]*Table1[[#This Row],['#/QTY.]]</f>
        <v>50</v>
      </c>
      <c r="E10" t="s">
        <v>6</v>
      </c>
    </row>
    <row r="11" spans="1:5">
      <c r="C11" s="1"/>
      <c r="D11" s="1">
        <f>Table1[[#This Row],[RATE]]*Table1[[#This Row],['#/QTY.]]</f>
        <v>0</v>
      </c>
      <c r="E11" t="s">
        <v>6</v>
      </c>
    </row>
    <row r="12" spans="1:5">
      <c r="B12" s="35" t="s">
        <v>5</v>
      </c>
      <c r="C12" s="35"/>
      <c r="D12" s="3">
        <f>SUM(D3:D11)</f>
        <v>58</v>
      </c>
    </row>
    <row r="14" spans="1:5">
      <c r="A14" t="s">
        <v>44</v>
      </c>
    </row>
    <row r="15" spans="1:5">
      <c r="E15">
        <f>92+58</f>
        <v>150</v>
      </c>
    </row>
    <row r="16" spans="1:5">
      <c r="A16" s="25" t="s">
        <v>66</v>
      </c>
      <c r="B16" s="25"/>
      <c r="C16" s="25"/>
      <c r="D16" s="25"/>
      <c r="E16" s="25"/>
    </row>
    <row r="17" spans="1:5">
      <c r="A17" s="25" t="s">
        <v>61</v>
      </c>
      <c r="B17" s="25"/>
      <c r="C17" s="25"/>
      <c r="D17" s="26" t="s">
        <v>51</v>
      </c>
      <c r="E17" s="25"/>
    </row>
    <row r="18" spans="1:5">
      <c r="A18" s="25" t="s">
        <v>62</v>
      </c>
      <c r="B18" s="25"/>
      <c r="C18" s="25"/>
      <c r="D18" s="25"/>
      <c r="E18" s="25"/>
    </row>
    <row r="19" spans="1:5">
      <c r="A19" s="25" t="s">
        <v>63</v>
      </c>
      <c r="B19" s="25"/>
      <c r="C19" s="25"/>
      <c r="D19" s="25"/>
      <c r="E19" s="27">
        <f>150-D12</f>
        <v>92</v>
      </c>
    </row>
    <row r="20" spans="1:5">
      <c r="A20" s="25" t="s">
        <v>67</v>
      </c>
      <c r="B20" s="25"/>
      <c r="C20" s="25"/>
      <c r="D20" s="25"/>
      <c r="E20" s="27"/>
    </row>
    <row r="21" spans="1:5">
      <c r="A21" s="25" t="s">
        <v>68</v>
      </c>
      <c r="B21" s="25"/>
      <c r="C21" s="25"/>
      <c r="D21" s="25"/>
      <c r="E21" s="25"/>
    </row>
    <row r="22" spans="1:5">
      <c r="A22" s="25" t="s">
        <v>11</v>
      </c>
      <c r="B22" s="25"/>
      <c r="C22" s="25"/>
      <c r="D22" s="25"/>
      <c r="E22" s="25"/>
    </row>
  </sheetData>
  <mergeCells count="1">
    <mergeCell ref="B12:C1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8"/>
  <sheetViews>
    <sheetView showGridLines="0" view="pageBreakPreview" zoomScale="130" zoomScaleNormal="100" zoomScaleSheetLayoutView="130" workbookViewId="0">
      <selection activeCell="E16" sqref="E16"/>
    </sheetView>
  </sheetViews>
  <sheetFormatPr baseColWidth="10" defaultColWidth="8.83203125" defaultRowHeight="15"/>
  <cols>
    <col min="1" max="1" width="24.5" customWidth="1"/>
    <col min="4" max="4" width="29" bestFit="1" customWidth="1"/>
    <col min="5" max="5" width="16.33203125" customWidth="1"/>
  </cols>
  <sheetData>
    <row r="1" spans="1:5">
      <c r="A1" s="11" t="s">
        <v>33</v>
      </c>
    </row>
    <row r="2" spans="1:5">
      <c r="A2" t="s">
        <v>0</v>
      </c>
      <c r="B2" t="s">
        <v>1</v>
      </c>
      <c r="C2" t="s">
        <v>2</v>
      </c>
      <c r="D2" t="s">
        <v>3</v>
      </c>
      <c r="E2" t="s">
        <v>4</v>
      </c>
    </row>
    <row r="3" spans="1:5">
      <c r="A3" t="s">
        <v>19</v>
      </c>
      <c r="B3">
        <v>5</v>
      </c>
      <c r="C3" s="2">
        <v>7</v>
      </c>
      <c r="D3" s="1">
        <f>Table1457[[#This Row],[RATE]]*Table1457[[#This Row],['#/QTY.]]</f>
        <v>35</v>
      </c>
      <c r="E3" t="s">
        <v>12</v>
      </c>
    </row>
    <row r="4" spans="1:5">
      <c r="A4" t="s">
        <v>20</v>
      </c>
      <c r="B4">
        <v>4</v>
      </c>
      <c r="C4" s="2">
        <v>8</v>
      </c>
      <c r="D4" s="1">
        <f>Table1457[[#This Row],[RATE]]*Table1457[[#This Row],['#/QTY.]]</f>
        <v>32</v>
      </c>
      <c r="E4" t="s">
        <v>12</v>
      </c>
    </row>
    <row r="5" spans="1:5">
      <c r="A5" s="7" t="s">
        <v>34</v>
      </c>
      <c r="B5">
        <v>2</v>
      </c>
      <c r="C5" s="2">
        <v>1.44</v>
      </c>
      <c r="D5" s="1">
        <f>Table1457[[#This Row],[RATE]]*Table1457[[#This Row],['#/QTY.]]</f>
        <v>2.88</v>
      </c>
      <c r="E5" t="s">
        <v>6</v>
      </c>
    </row>
    <row r="6" spans="1:5">
      <c r="A6" s="7" t="s">
        <v>35</v>
      </c>
      <c r="B6">
        <v>2</v>
      </c>
      <c r="C6" s="2">
        <v>1.44</v>
      </c>
      <c r="D6" s="1">
        <f>Table1457[[#This Row],[RATE]]*Table1457[[#This Row],['#/QTY.]]</f>
        <v>2.88</v>
      </c>
      <c r="E6" t="s">
        <v>6</v>
      </c>
    </row>
    <row r="7" spans="1:5">
      <c r="A7" s="7" t="s">
        <v>36</v>
      </c>
      <c r="B7">
        <v>1</v>
      </c>
      <c r="C7" s="2">
        <v>1.44</v>
      </c>
      <c r="D7" s="1">
        <f>Table1457[[#This Row],[RATE]]*Table1457[[#This Row],['#/QTY.]]</f>
        <v>1.44</v>
      </c>
      <c r="E7" t="s">
        <v>6</v>
      </c>
    </row>
    <row r="8" spans="1:5">
      <c r="B8" s="35" t="s">
        <v>5</v>
      </c>
      <c r="C8" s="35"/>
      <c r="D8" s="3">
        <f>SUM(D3:D7)</f>
        <v>74.199999999999989</v>
      </c>
      <c r="E8" s="14" t="s">
        <v>56</v>
      </c>
    </row>
  </sheetData>
  <mergeCells count="1">
    <mergeCell ref="B8:C8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1"/>
  <sheetViews>
    <sheetView showGridLines="0" view="pageBreakPreview" zoomScale="60" zoomScaleNormal="100" workbookViewId="0">
      <selection activeCell="C9" sqref="C9"/>
    </sheetView>
  </sheetViews>
  <sheetFormatPr baseColWidth="10" defaultColWidth="8.83203125" defaultRowHeight="15"/>
  <cols>
    <col min="1" max="1" width="36.33203125" customWidth="1"/>
    <col min="5" max="5" width="16.83203125" bestFit="1" customWidth="1"/>
  </cols>
  <sheetData>
    <row r="1" spans="1:5">
      <c r="A1" s="11" t="s">
        <v>40</v>
      </c>
    </row>
    <row r="2" spans="1: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</row>
    <row r="3" spans="1:5">
      <c r="A3" s="7" t="s">
        <v>23</v>
      </c>
      <c r="B3" s="5">
        <v>5</v>
      </c>
      <c r="C3" s="9">
        <v>2</v>
      </c>
      <c r="D3" s="9">
        <v>10</v>
      </c>
      <c r="E3" s="5" t="s">
        <v>6</v>
      </c>
    </row>
    <row r="4" spans="1:5">
      <c r="A4" s="7" t="s">
        <v>24</v>
      </c>
      <c r="B4" s="5">
        <v>2</v>
      </c>
      <c r="C4" s="9">
        <v>2</v>
      </c>
      <c r="D4" s="9">
        <v>4</v>
      </c>
      <c r="E4" s="5" t="s">
        <v>6</v>
      </c>
    </row>
    <row r="5" spans="1:5">
      <c r="A5" s="7" t="s">
        <v>25</v>
      </c>
      <c r="B5" s="5" t="s">
        <v>26</v>
      </c>
      <c r="C5" s="9">
        <v>15.99</v>
      </c>
      <c r="D5" s="9">
        <v>15.99</v>
      </c>
      <c r="E5" s="5" t="s">
        <v>7</v>
      </c>
    </row>
    <row r="6" spans="1:5">
      <c r="A6" s="7" t="s">
        <v>27</v>
      </c>
      <c r="B6" s="5" t="s">
        <v>28</v>
      </c>
      <c r="C6" s="9">
        <v>5.89</v>
      </c>
      <c r="D6" s="9">
        <v>17.670000000000002</v>
      </c>
      <c r="E6" s="5" t="s">
        <v>7</v>
      </c>
    </row>
    <row r="7" spans="1:5">
      <c r="A7" s="7" t="s">
        <v>29</v>
      </c>
      <c r="B7" s="5" t="s">
        <v>30</v>
      </c>
      <c r="C7" s="9">
        <v>5.89</v>
      </c>
      <c r="D7" s="9">
        <v>23.56</v>
      </c>
      <c r="E7" s="5" t="s">
        <v>7</v>
      </c>
    </row>
    <row r="8" spans="1:5">
      <c r="A8" s="6"/>
      <c r="B8" s="35" t="s">
        <v>5</v>
      </c>
      <c r="C8" s="35"/>
      <c r="D8" s="3">
        <f>SUM(D3:D7)</f>
        <v>71.22</v>
      </c>
      <c r="E8" s="6"/>
    </row>
    <row r="9" spans="1:5" ht="16" thickBot="1">
      <c r="E9" s="14" t="s">
        <v>55</v>
      </c>
    </row>
    <row r="10" spans="1:5">
      <c r="A10" s="52" t="s">
        <v>48</v>
      </c>
      <c r="B10" s="53"/>
      <c r="C10" s="53"/>
      <c r="D10" s="53"/>
      <c r="E10" s="54"/>
    </row>
    <row r="11" spans="1:5" ht="16" thickBot="1">
      <c r="A11" s="55"/>
      <c r="B11" s="56"/>
      <c r="C11" s="56"/>
      <c r="D11" s="56"/>
      <c r="E11" s="57"/>
    </row>
  </sheetData>
  <mergeCells count="2">
    <mergeCell ref="B8:C8"/>
    <mergeCell ref="A10:E1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2"/>
  <sheetViews>
    <sheetView view="pageBreakPreview" zoomScale="60" zoomScaleNormal="100" workbookViewId="0"/>
  </sheetViews>
  <sheetFormatPr baseColWidth="10" defaultColWidth="8.83203125" defaultRowHeight="15"/>
  <cols>
    <col min="1" max="1" width="18.1640625" bestFit="1" customWidth="1"/>
    <col min="4" max="4" width="29" bestFit="1" customWidth="1"/>
    <col min="5" max="5" width="16.83203125" bestFit="1" customWidth="1"/>
  </cols>
  <sheetData>
    <row r="1" spans="1:5">
      <c r="A1" s="11" t="s">
        <v>65</v>
      </c>
    </row>
    <row r="2" spans="1:5">
      <c r="A2" s="8" t="s">
        <v>0</v>
      </c>
      <c r="B2" s="8" t="s">
        <v>1</v>
      </c>
      <c r="C2" s="8" t="s">
        <v>2</v>
      </c>
      <c r="D2" s="5" t="s">
        <v>3</v>
      </c>
      <c r="E2" s="8" t="s">
        <v>4</v>
      </c>
    </row>
    <row r="3" spans="1:5">
      <c r="A3" s="7" t="s">
        <v>31</v>
      </c>
      <c r="B3" s="5"/>
      <c r="C3" s="9">
        <v>20</v>
      </c>
      <c r="D3" s="9">
        <v>20</v>
      </c>
      <c r="E3" s="5" t="s">
        <v>32</v>
      </c>
    </row>
    <row r="4" spans="1:5">
      <c r="A4" s="7" t="s">
        <v>23</v>
      </c>
      <c r="B4" s="5">
        <v>5</v>
      </c>
      <c r="C4" s="9">
        <v>2</v>
      </c>
      <c r="D4" s="9">
        <v>10</v>
      </c>
      <c r="E4" s="5" t="s">
        <v>6</v>
      </c>
    </row>
    <row r="5" spans="1:5">
      <c r="A5" s="7" t="s">
        <v>24</v>
      </c>
      <c r="B5" s="5">
        <v>2</v>
      </c>
      <c r="C5" s="9">
        <v>2</v>
      </c>
      <c r="D5" s="9">
        <v>4</v>
      </c>
      <c r="E5" s="5" t="s">
        <v>6</v>
      </c>
    </row>
    <row r="6" spans="1:5">
      <c r="A6" s="7" t="s">
        <v>25</v>
      </c>
      <c r="B6" s="5" t="s">
        <v>26</v>
      </c>
      <c r="C6" s="9">
        <v>15.99</v>
      </c>
      <c r="D6" s="9">
        <v>15.99</v>
      </c>
      <c r="E6" s="5" t="s">
        <v>7</v>
      </c>
    </row>
    <row r="7" spans="1:5">
      <c r="A7" s="7" t="s">
        <v>27</v>
      </c>
      <c r="B7" s="5" t="s">
        <v>28</v>
      </c>
      <c r="C7" s="9">
        <v>5.89</v>
      </c>
      <c r="D7" s="9">
        <v>17.670000000000002</v>
      </c>
      <c r="E7" s="5" t="s">
        <v>7</v>
      </c>
    </row>
    <row r="8" spans="1:5">
      <c r="A8" s="7" t="s">
        <v>29</v>
      </c>
      <c r="B8" s="5" t="s">
        <v>30</v>
      </c>
      <c r="C8" s="10">
        <v>5.89</v>
      </c>
      <c r="D8" s="17">
        <v>23.56</v>
      </c>
      <c r="E8" s="5" t="s">
        <v>7</v>
      </c>
    </row>
    <row r="9" spans="1:5">
      <c r="A9" s="8"/>
      <c r="B9" s="35" t="s">
        <v>5</v>
      </c>
      <c r="C9" s="35"/>
      <c r="D9" s="18">
        <f>SUM(D3:D8)</f>
        <v>91.22</v>
      </c>
      <c r="E9" s="8"/>
    </row>
    <row r="10" spans="1:5">
      <c r="A10" s="8"/>
      <c r="B10" s="8"/>
      <c r="C10" s="8"/>
      <c r="D10" s="8"/>
      <c r="E10" s="8"/>
    </row>
    <row r="11" spans="1:5">
      <c r="A11" s="8"/>
      <c r="B11" s="8"/>
      <c r="C11" s="8"/>
      <c r="D11" s="8"/>
      <c r="E11" s="8"/>
    </row>
    <row r="12" spans="1:5">
      <c r="A12" s="8"/>
      <c r="B12" s="8"/>
      <c r="C12" s="8"/>
      <c r="D12" s="8"/>
      <c r="E12" s="8"/>
    </row>
  </sheetData>
  <mergeCells count="1">
    <mergeCell ref="B9:C9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9"/>
  <sheetViews>
    <sheetView workbookViewId="0">
      <selection activeCell="D18" sqref="D18"/>
    </sheetView>
  </sheetViews>
  <sheetFormatPr baseColWidth="10" defaultColWidth="8.83203125" defaultRowHeight="15"/>
  <cols>
    <col min="1" max="1" width="35.33203125" customWidth="1"/>
    <col min="3" max="3" width="10.5" bestFit="1" customWidth="1"/>
    <col min="4" max="4" width="18.5" bestFit="1" customWidth="1"/>
    <col min="5" max="5" width="19.1640625" customWidth="1"/>
  </cols>
  <sheetData>
    <row r="1" spans="1:5" ht="19">
      <c r="A1" s="22"/>
      <c r="B1" s="8"/>
      <c r="C1" s="8"/>
      <c r="D1" s="8"/>
      <c r="E1" s="8"/>
    </row>
    <row r="2" spans="1: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</row>
    <row r="3" spans="1:5">
      <c r="A3" s="19"/>
      <c r="B3" s="23"/>
      <c r="C3" s="24"/>
      <c r="D3" s="20">
        <f>Table1312[[#This Row],[RATE]]*Table1312[[#This Row],['#/QTY.]]</f>
        <v>0</v>
      </c>
      <c r="E3" s="21"/>
    </row>
    <row r="4" spans="1:5">
      <c r="A4" s="8"/>
      <c r="B4" s="5"/>
      <c r="C4" s="17"/>
      <c r="D4" s="1">
        <f>Table1312[[#This Row],[RATE]]*Table1312[[#This Row],['#/QTY.]]</f>
        <v>0</v>
      </c>
      <c r="E4" s="8"/>
    </row>
    <row r="5" spans="1:5">
      <c r="A5" s="4"/>
      <c r="B5" s="5"/>
      <c r="C5" s="17"/>
      <c r="D5" s="1">
        <f>Table1312[[#This Row],[RATE]]*Table1312[[#This Row],['#/QTY.]]</f>
        <v>0</v>
      </c>
      <c r="E5" s="8"/>
    </row>
    <row r="6" spans="1:5">
      <c r="A6" s="8"/>
      <c r="B6" s="5"/>
      <c r="C6" s="17"/>
      <c r="D6" s="1">
        <f>Table1312[[#This Row],[RATE]]*Table1312[[#This Row],['#/QTY.]]</f>
        <v>0</v>
      </c>
      <c r="E6" s="8"/>
    </row>
    <row r="7" spans="1:5">
      <c r="A7" s="21"/>
      <c r="B7" s="23"/>
      <c r="C7" s="24"/>
      <c r="D7" s="20">
        <f>Table1312[[#This Row],[RATE]]*Table1312[[#This Row],['#/QTY.]]</f>
        <v>0</v>
      </c>
      <c r="E7" s="21"/>
    </row>
    <row r="8" spans="1:5">
      <c r="A8" s="8"/>
      <c r="B8" s="35" t="s">
        <v>5</v>
      </c>
      <c r="C8" s="35"/>
      <c r="D8" s="3">
        <f>SUM(Table1312[ESTIMATED AMT.])</f>
        <v>0</v>
      </c>
      <c r="E8" s="8"/>
    </row>
    <row r="9" spans="1:5">
      <c r="A9" s="8"/>
      <c r="B9" s="8"/>
      <c r="C9" s="8"/>
      <c r="D9" s="8"/>
      <c r="E9" s="8"/>
    </row>
  </sheetData>
  <mergeCells count="1">
    <mergeCell ref="B8:C8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"/>
  <sheetViews>
    <sheetView workbookViewId="0">
      <selection activeCell="I27" sqref="I27"/>
    </sheetView>
  </sheetViews>
  <sheetFormatPr baseColWidth="10" defaultColWidth="8.83203125" defaultRowHeight="15"/>
  <cols>
    <col min="1" max="1" width="25.6640625" bestFit="1" customWidth="1"/>
    <col min="5" max="5" width="10.5" customWidth="1"/>
  </cols>
  <sheetData>
    <row r="1" spans="1:6">
      <c r="A1" s="11" t="s">
        <v>60</v>
      </c>
      <c r="B1" s="8"/>
      <c r="C1" s="8"/>
      <c r="D1" s="8"/>
      <c r="E1" s="8"/>
    </row>
    <row r="2" spans="1:6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</row>
    <row r="3" spans="1:6">
      <c r="A3" s="8" t="s">
        <v>19</v>
      </c>
      <c r="B3" s="5">
        <v>5</v>
      </c>
      <c r="C3" s="2">
        <v>7</v>
      </c>
      <c r="D3" s="1">
        <f>Table145713[[#This Row],[RATE]]*Table145713[[#This Row],['#/QTY.]]</f>
        <v>35</v>
      </c>
      <c r="E3" s="8" t="s">
        <v>12</v>
      </c>
    </row>
    <row r="4" spans="1:6">
      <c r="A4" s="8" t="s">
        <v>20</v>
      </c>
      <c r="B4" s="5">
        <v>5</v>
      </c>
      <c r="C4" s="2">
        <v>8</v>
      </c>
      <c r="D4" s="1">
        <f>Table145713[[#This Row],[RATE]]*Table145713[[#This Row],['#/QTY.]]</f>
        <v>40</v>
      </c>
      <c r="E4" s="8" t="s">
        <v>12</v>
      </c>
    </row>
    <row r="5" spans="1:6" s="8" customFormat="1">
      <c r="A5" s="8" t="s">
        <v>59</v>
      </c>
      <c r="B5" s="5">
        <v>5</v>
      </c>
      <c r="C5" s="2">
        <v>8</v>
      </c>
      <c r="D5" s="1">
        <f>Table145713[[#This Row],[RATE]]*Table145713[[#This Row],['#/QTY.]]</f>
        <v>40</v>
      </c>
      <c r="E5" s="8" t="s">
        <v>12</v>
      </c>
    </row>
    <row r="6" spans="1:6">
      <c r="A6" s="7" t="s">
        <v>57</v>
      </c>
      <c r="B6" s="5">
        <v>1</v>
      </c>
      <c r="C6" s="2">
        <v>6.99</v>
      </c>
      <c r="D6" s="1">
        <f>Table145713[[#This Row],[RATE]]*Table145713[[#This Row],['#/QTY.]]</f>
        <v>6.99</v>
      </c>
      <c r="E6" s="8" t="s">
        <v>7</v>
      </c>
    </row>
    <row r="7" spans="1:6">
      <c r="A7" s="7" t="s">
        <v>58</v>
      </c>
      <c r="B7" s="5">
        <v>1</v>
      </c>
      <c r="C7" s="2">
        <v>20</v>
      </c>
      <c r="D7" s="1">
        <f>Table145713[[#This Row],[RATE]]*Table145713[[#This Row],['#/QTY.]]</f>
        <v>20</v>
      </c>
      <c r="E7" s="8" t="s">
        <v>7</v>
      </c>
    </row>
    <row r="8" spans="1:6">
      <c r="A8" s="7" t="s">
        <v>13</v>
      </c>
      <c r="B8" s="5">
        <v>2</v>
      </c>
      <c r="C8" s="2">
        <v>5.99</v>
      </c>
      <c r="D8" s="1">
        <f>Table145713[[#This Row],[RATE]]*Table145713[[#This Row],['#/QTY.]]</f>
        <v>11.98</v>
      </c>
      <c r="E8" s="8" t="s">
        <v>7</v>
      </c>
    </row>
    <row r="9" spans="1:6">
      <c r="A9" s="8"/>
      <c r="B9" s="58" t="s">
        <v>5</v>
      </c>
      <c r="C9" s="58"/>
      <c r="D9" s="3">
        <f>SUM(D3:D8)</f>
        <v>153.97</v>
      </c>
      <c r="E9" s="15" t="s">
        <v>56</v>
      </c>
      <c r="F9" s="16">
        <v>180</v>
      </c>
    </row>
    <row r="11" spans="1:6">
      <c r="C11" t="s">
        <v>64</v>
      </c>
      <c r="D11" s="1">
        <f>180-D9</f>
        <v>26.03</v>
      </c>
    </row>
  </sheetData>
  <mergeCells count="1">
    <mergeCell ref="B9:C9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"/>
  <sheetViews>
    <sheetView showGridLines="0" view="pageBreakPreview" zoomScale="60" zoomScaleNormal="100" workbookViewId="0">
      <selection activeCell="D11" sqref="D11"/>
    </sheetView>
  </sheetViews>
  <sheetFormatPr baseColWidth="10" defaultColWidth="8.83203125" defaultRowHeight="15"/>
  <cols>
    <col min="1" max="1" width="23.33203125" bestFit="1" customWidth="1"/>
    <col min="4" max="4" width="29" bestFit="1" customWidth="1"/>
    <col min="5" max="5" width="16.83203125" bestFit="1" customWidth="1"/>
  </cols>
  <sheetData>
    <row r="1" spans="1:5">
      <c r="A1" t="s">
        <v>41</v>
      </c>
    </row>
    <row r="2" spans="1:5">
      <c r="A2" t="s">
        <v>0</v>
      </c>
      <c r="B2" t="s">
        <v>1</v>
      </c>
      <c r="C2" t="s">
        <v>2</v>
      </c>
      <c r="D2" t="s">
        <v>3</v>
      </c>
      <c r="E2" t="s">
        <v>4</v>
      </c>
    </row>
    <row r="3" spans="1:5">
      <c r="A3" t="s">
        <v>8</v>
      </c>
      <c r="B3">
        <v>7</v>
      </c>
      <c r="C3" s="1">
        <v>8</v>
      </c>
      <c r="D3" s="1">
        <f>Table148[[#This Row],[RATE]]*Table148[[#This Row],['#/QTY.]]</f>
        <v>56</v>
      </c>
      <c r="E3" t="s">
        <v>12</v>
      </c>
    </row>
    <row r="4" spans="1:5">
      <c r="A4" t="s">
        <v>9</v>
      </c>
      <c r="B4">
        <v>5</v>
      </c>
      <c r="C4" s="1">
        <v>7</v>
      </c>
      <c r="D4" s="1">
        <f>Table148[[#This Row],[RATE]]*Table148[[#This Row],['#/QTY.]]</f>
        <v>35</v>
      </c>
      <c r="E4" t="s">
        <v>12</v>
      </c>
    </row>
    <row r="5" spans="1:5">
      <c r="A5" t="s">
        <v>22</v>
      </c>
      <c r="B5">
        <v>1</v>
      </c>
      <c r="C5" s="2">
        <v>6.99</v>
      </c>
      <c r="D5" s="1">
        <f>Table148[[#This Row],[RATE]]*Table148[[#This Row],['#/QTY.]]</f>
        <v>6.99</v>
      </c>
      <c r="E5" t="s">
        <v>7</v>
      </c>
    </row>
    <row r="6" spans="1:5">
      <c r="A6" t="s">
        <v>21</v>
      </c>
      <c r="B6">
        <v>1</v>
      </c>
      <c r="C6" s="1">
        <v>15.99</v>
      </c>
      <c r="D6" s="1">
        <f>Table148[[#This Row],[RATE]]*Table148[[#This Row],['#/QTY.]]</f>
        <v>15.99</v>
      </c>
      <c r="E6" t="s">
        <v>7</v>
      </c>
    </row>
    <row r="7" spans="1:5">
      <c r="B7" s="35" t="s">
        <v>5</v>
      </c>
      <c r="C7" s="35"/>
      <c r="D7" s="3">
        <f>SUM(D3:D6)</f>
        <v>113.97999999999999</v>
      </c>
    </row>
    <row r="9" spans="1:5">
      <c r="A9" s="36" t="s">
        <v>42</v>
      </c>
      <c r="B9" s="36"/>
      <c r="C9" s="36"/>
      <c r="D9" s="36"/>
      <c r="E9" s="36"/>
    </row>
    <row r="10" spans="1:5">
      <c r="A10" s="36"/>
      <c r="B10" s="36"/>
      <c r="C10" s="36"/>
      <c r="D10" s="36"/>
      <c r="E10" s="36"/>
    </row>
    <row r="11" spans="1:5">
      <c r="D11" s="14" t="s">
        <v>52</v>
      </c>
    </row>
  </sheetData>
  <mergeCells count="2">
    <mergeCell ref="B7:C7"/>
    <mergeCell ref="A9:E10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5"/>
  <sheetViews>
    <sheetView showGridLines="0" view="pageBreakPreview" zoomScaleNormal="100" zoomScaleSheetLayoutView="100" workbookViewId="0">
      <selection activeCell="B12" sqref="B12"/>
    </sheetView>
  </sheetViews>
  <sheetFormatPr baseColWidth="10" defaultColWidth="8.83203125" defaultRowHeight="15"/>
  <cols>
    <col min="2" max="2" width="21.5" bestFit="1" customWidth="1"/>
    <col min="4" max="4" width="13" bestFit="1" customWidth="1"/>
    <col min="5" max="5" width="29" bestFit="1" customWidth="1"/>
  </cols>
  <sheetData>
    <row r="1" spans="2:6">
      <c r="B1" t="s">
        <v>50</v>
      </c>
    </row>
    <row r="2" spans="2:6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</row>
    <row r="3" spans="2:6" s="8" customFormat="1">
      <c r="B3" s="8" t="s">
        <v>38</v>
      </c>
      <c r="C3" s="5">
        <v>2</v>
      </c>
      <c r="D3" s="13">
        <v>55</v>
      </c>
      <c r="E3" s="8">
        <f>Table145611[[#This Row],[RATE]]*Table145611[[#This Row],['#/QTY.]]</f>
        <v>110</v>
      </c>
      <c r="F3" s="8" t="s">
        <v>47</v>
      </c>
    </row>
    <row r="4" spans="2:6" s="8" customFormat="1">
      <c r="B4" s="8" t="s">
        <v>21</v>
      </c>
      <c r="C4" s="5">
        <v>1</v>
      </c>
      <c r="D4" s="13">
        <v>15.99</v>
      </c>
      <c r="E4" s="8">
        <f>Table145611[[#This Row],[RATE]]*Table145611[[#This Row],['#/QTY.]]</f>
        <v>15.99</v>
      </c>
      <c r="F4" s="8" t="s">
        <v>7</v>
      </c>
    </row>
    <row r="5" spans="2:6" s="8" customFormat="1">
      <c r="B5" s="8" t="s">
        <v>13</v>
      </c>
      <c r="C5" s="5">
        <v>2</v>
      </c>
      <c r="D5" s="13">
        <v>4</v>
      </c>
      <c r="E5" s="8">
        <f>Table145611[[#This Row],[RATE]]*Table145611[[#This Row],['#/QTY.]]</f>
        <v>8</v>
      </c>
      <c r="F5" s="8" t="s">
        <v>6</v>
      </c>
    </row>
    <row r="6" spans="2:6" s="8" customFormat="1">
      <c r="B6" s="8" t="s">
        <v>16</v>
      </c>
      <c r="C6" s="5">
        <v>1</v>
      </c>
      <c r="D6" s="13">
        <v>3.96</v>
      </c>
      <c r="E6" s="8">
        <f>Table145611[[#This Row],[RATE]]*Table145611[[#This Row],['#/QTY.]]</f>
        <v>3.96</v>
      </c>
      <c r="F6" s="8" t="s">
        <v>6</v>
      </c>
    </row>
    <row r="7" spans="2:6" ht="32">
      <c r="B7" s="4" t="s">
        <v>18</v>
      </c>
      <c r="C7" s="5">
        <v>2</v>
      </c>
      <c r="D7" s="13">
        <v>5.4</v>
      </c>
      <c r="E7" s="1">
        <f>Table145611[[#This Row],[RATE]]*Table145611[[#This Row],['#/QTY.]]</f>
        <v>10.8</v>
      </c>
      <c r="F7" s="8" t="s">
        <v>6</v>
      </c>
    </row>
    <row r="8" spans="2:6" ht="32">
      <c r="B8" s="12" t="s">
        <v>17</v>
      </c>
      <c r="C8" s="5">
        <v>1</v>
      </c>
      <c r="D8" s="13">
        <v>3.94</v>
      </c>
      <c r="E8" s="1">
        <f>Table145611[[#This Row],[RATE]]*Table145611[[#This Row],['#/QTY.]]</f>
        <v>3.94</v>
      </c>
      <c r="F8" s="8" t="s">
        <v>6</v>
      </c>
    </row>
    <row r="9" spans="2:6">
      <c r="B9" s="8" t="s">
        <v>14</v>
      </c>
      <c r="C9" s="5">
        <v>2</v>
      </c>
      <c r="D9" s="13">
        <v>1.44</v>
      </c>
      <c r="E9" s="1">
        <f>Table145611[[#This Row],[RATE]]*Table145611[[#This Row],['#/QTY.]]</f>
        <v>2.88</v>
      </c>
      <c r="F9" s="8" t="s">
        <v>6</v>
      </c>
    </row>
    <row r="10" spans="2:6">
      <c r="B10" s="8" t="s">
        <v>15</v>
      </c>
      <c r="C10" s="5">
        <v>2</v>
      </c>
      <c r="D10" s="13">
        <v>1.44</v>
      </c>
      <c r="E10" s="1">
        <f>Table145611[[#This Row],[RATE]]*Table145611[[#This Row],['#/QTY.]]</f>
        <v>2.88</v>
      </c>
      <c r="F10" s="8" t="s">
        <v>6</v>
      </c>
    </row>
    <row r="11" spans="2:6">
      <c r="B11" s="8"/>
      <c r="C11" s="35" t="s">
        <v>5</v>
      </c>
      <c r="D11" s="35"/>
      <c r="E11" s="3">
        <f>SUM(E3:E10)</f>
        <v>158.45000000000002</v>
      </c>
      <c r="F11" s="8"/>
    </row>
    <row r="12" spans="2:6" ht="16" thickBot="1">
      <c r="E12" s="14" t="s">
        <v>53</v>
      </c>
    </row>
    <row r="13" spans="2:6">
      <c r="B13" s="37" t="s">
        <v>49</v>
      </c>
      <c r="C13" s="38"/>
      <c r="D13" s="38"/>
      <c r="E13" s="38"/>
      <c r="F13" s="39"/>
    </row>
    <row r="14" spans="2:6">
      <c r="B14" s="40"/>
      <c r="C14" s="41"/>
      <c r="D14" s="41"/>
      <c r="E14" s="41"/>
      <c r="F14" s="42"/>
    </row>
    <row r="15" spans="2:6" ht="16" thickBot="1">
      <c r="B15" s="43"/>
      <c r="C15" s="44"/>
      <c r="D15" s="44"/>
      <c r="E15" s="44"/>
      <c r="F15" s="45"/>
    </row>
  </sheetData>
  <mergeCells count="2">
    <mergeCell ref="C11:D11"/>
    <mergeCell ref="B13:F15"/>
  </mergeCells>
  <pageMargins left="0.7" right="0.7" top="0.75" bottom="0.75" header="0.3" footer="0.3"/>
  <pageSetup scale="9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0"/>
  <sheetViews>
    <sheetView showGridLines="0" tabSelected="1" view="pageBreakPreview" zoomScaleNormal="100" zoomScaleSheetLayoutView="100" workbookViewId="0">
      <selection activeCell="E4" sqref="E4"/>
    </sheetView>
  </sheetViews>
  <sheetFormatPr baseColWidth="10" defaultColWidth="8.83203125" defaultRowHeight="15"/>
  <cols>
    <col min="1" max="1" width="32" bestFit="1" customWidth="1"/>
    <col min="3" max="3" width="13" bestFit="1" customWidth="1"/>
    <col min="4" max="4" width="29" bestFit="1" customWidth="1"/>
    <col min="5" max="5" width="29.6640625" bestFit="1" customWidth="1"/>
  </cols>
  <sheetData>
    <row r="1" spans="1:5">
      <c r="A1" t="s">
        <v>74</v>
      </c>
    </row>
    <row r="2" spans="1:5">
      <c r="A2" t="s">
        <v>0</v>
      </c>
      <c r="B2" t="s">
        <v>1</v>
      </c>
      <c r="C2" t="s">
        <v>2</v>
      </c>
      <c r="D2" t="s">
        <v>3</v>
      </c>
      <c r="E2" t="s">
        <v>4</v>
      </c>
    </row>
    <row r="3" spans="1:5" s="8" customFormat="1">
      <c r="A3" s="8" t="s">
        <v>75</v>
      </c>
    </row>
    <row r="4" spans="1:5" s="8" customFormat="1">
      <c r="A4" s="8" t="s">
        <v>75</v>
      </c>
    </row>
    <row r="5" spans="1:5" s="8" customFormat="1">
      <c r="A5" s="8" t="s">
        <v>75</v>
      </c>
    </row>
    <row r="6" spans="1:5" s="8" customFormat="1">
      <c r="A6" s="34"/>
    </row>
    <row r="7" spans="1:5" s="8" customFormat="1">
      <c r="A7" s="34"/>
      <c r="C7" s="1"/>
      <c r="D7" s="1"/>
    </row>
    <row r="8" spans="1:5" s="8" customFormat="1"/>
    <row r="9" spans="1:5">
      <c r="A9" s="8"/>
      <c r="B9" s="46" t="s">
        <v>5</v>
      </c>
      <c r="C9" s="47"/>
      <c r="D9" s="3">
        <f>SUM(Table13[ESTIMATED AMT.])</f>
        <v>0</v>
      </c>
      <c r="E9" s="8"/>
    </row>
    <row r="11" spans="1:5" ht="15" customHeight="1">
      <c r="A11" s="48"/>
      <c r="B11" s="48"/>
      <c r="C11" s="48"/>
      <c r="D11" s="48"/>
      <c r="E11" s="48"/>
    </row>
    <row r="12" spans="1:5">
      <c r="A12" s="48"/>
      <c r="B12" s="48"/>
      <c r="C12" s="48"/>
      <c r="D12" s="48"/>
      <c r="E12" s="48"/>
    </row>
    <row r="13" spans="1:5">
      <c r="A13" s="49"/>
      <c r="B13" s="49"/>
      <c r="C13" s="49"/>
      <c r="D13" s="49"/>
    </row>
    <row r="14" spans="1:5">
      <c r="A14" s="49"/>
      <c r="B14" s="49"/>
      <c r="C14" s="49"/>
      <c r="D14" s="49"/>
    </row>
    <row r="15" spans="1:5">
      <c r="A15" s="11"/>
    </row>
    <row r="16" spans="1:5" ht="104.25" customHeight="1">
      <c r="A16" s="50"/>
      <c r="B16" s="50"/>
      <c r="C16" s="50"/>
      <c r="D16" s="50"/>
      <c r="E16" s="50"/>
    </row>
    <row r="17" spans="1:5">
      <c r="A17" s="4"/>
      <c r="B17" s="4"/>
      <c r="C17" s="4"/>
      <c r="D17" s="32"/>
      <c r="E17" s="4"/>
    </row>
    <row r="18" spans="1:5" ht="16">
      <c r="A18" s="33"/>
      <c r="B18" s="4"/>
      <c r="C18" s="4"/>
      <c r="D18" s="4"/>
      <c r="E18" s="4"/>
    </row>
    <row r="19" spans="1:5" ht="16">
      <c r="A19" s="33"/>
      <c r="B19" s="4"/>
      <c r="C19" s="4"/>
      <c r="D19" s="4"/>
      <c r="E19" s="4"/>
    </row>
    <row r="20" spans="1:5">
      <c r="A20" s="4"/>
      <c r="B20" s="4"/>
      <c r="C20" s="4"/>
      <c r="D20" s="4"/>
      <c r="E20" s="4"/>
    </row>
  </sheetData>
  <mergeCells count="4">
    <mergeCell ref="B9:C9"/>
    <mergeCell ref="A11:E12"/>
    <mergeCell ref="A13:D14"/>
    <mergeCell ref="A16:E16"/>
  </mergeCells>
  <pageMargins left="0.7" right="0.7" top="0.75" bottom="0.75" header="0.3" footer="0.3"/>
  <pageSetup scale="80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"/>
  <sheetViews>
    <sheetView view="pageBreakPreview" zoomScale="60" zoomScaleNormal="100" workbookViewId="0">
      <selection activeCell="A4" sqref="A4"/>
    </sheetView>
  </sheetViews>
  <sheetFormatPr baseColWidth="10" defaultColWidth="8.83203125" defaultRowHeight="15"/>
  <cols>
    <col min="1" max="1" width="39.1640625" bestFit="1" customWidth="1"/>
    <col min="2" max="2" width="9.5" bestFit="1" customWidth="1"/>
    <col min="3" max="3" width="11.83203125" bestFit="1" customWidth="1"/>
    <col min="4" max="4" width="18.83203125" bestFit="1" customWidth="1"/>
  </cols>
  <sheetData>
    <row r="1" spans="1:5" ht="21">
      <c r="A1" s="28" t="s">
        <v>72</v>
      </c>
      <c r="B1" s="29"/>
      <c r="C1" s="29"/>
      <c r="D1" s="29"/>
      <c r="E1" s="29"/>
    </row>
    <row r="2" spans="1:5" ht="21">
      <c r="A2" s="29"/>
      <c r="B2" s="29"/>
      <c r="C2" s="29"/>
      <c r="D2" s="29"/>
      <c r="E2" s="29"/>
    </row>
    <row r="3" spans="1:5" ht="21">
      <c r="A3" s="29" t="s">
        <v>0</v>
      </c>
      <c r="B3" s="29" t="s">
        <v>1</v>
      </c>
      <c r="C3" s="29" t="s">
        <v>2</v>
      </c>
      <c r="D3" s="29" t="s">
        <v>3</v>
      </c>
      <c r="E3" s="29" t="s">
        <v>4</v>
      </c>
    </row>
    <row r="4" spans="1:5" ht="21">
      <c r="A4" s="29" t="s">
        <v>69</v>
      </c>
      <c r="B4" s="29">
        <v>240</v>
      </c>
      <c r="C4" s="30">
        <v>6</v>
      </c>
      <c r="D4" s="30">
        <f>Table145614[[#This Row],[RATE]]*Table145614[[#This Row],['#/QTY.]]</f>
        <v>1440</v>
      </c>
      <c r="E4" s="29" t="s">
        <v>70</v>
      </c>
    </row>
    <row r="5" spans="1:5" ht="21">
      <c r="A5" s="29" t="s">
        <v>71</v>
      </c>
      <c r="B5" s="29">
        <v>4</v>
      </c>
      <c r="C5" s="30">
        <v>7</v>
      </c>
      <c r="D5" s="30">
        <f>Table145614[[#This Row],[RATE]]*Table145614[[#This Row],['#/QTY.]]</f>
        <v>28</v>
      </c>
      <c r="E5" s="29" t="s">
        <v>7</v>
      </c>
    </row>
    <row r="6" spans="1:5" ht="21">
      <c r="A6" s="29"/>
      <c r="B6" s="51" t="s">
        <v>5</v>
      </c>
      <c r="C6" s="51"/>
      <c r="D6" s="31">
        <f>SUM(D4:D5)</f>
        <v>1468</v>
      </c>
      <c r="E6" s="29"/>
    </row>
    <row r="7" spans="1:5">
      <c r="A7" t="s">
        <v>73</v>
      </c>
    </row>
  </sheetData>
  <mergeCells count="1">
    <mergeCell ref="B6:C6"/>
  </mergeCells>
  <pageMargins left="0.7" right="0.7" top="0.75" bottom="0.75" header="0.3" footer="0.3"/>
  <pageSetup scale="92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5"/>
  <sheetViews>
    <sheetView showGridLines="0" view="pageBreakPreview" zoomScale="60" zoomScaleNormal="100" workbookViewId="0">
      <selection activeCell="D20" sqref="D20"/>
    </sheetView>
  </sheetViews>
  <sheetFormatPr baseColWidth="10" defaultColWidth="8.83203125" defaultRowHeight="15"/>
  <cols>
    <col min="1" max="1" width="22.1640625" bestFit="1" customWidth="1"/>
    <col min="4" max="4" width="29" bestFit="1" customWidth="1"/>
    <col min="5" max="5" width="16.83203125" bestFit="1" customWidth="1"/>
  </cols>
  <sheetData>
    <row r="1" spans="1:5">
      <c r="A1" t="s">
        <v>37</v>
      </c>
    </row>
    <row r="2" spans="1:5">
      <c r="A2" t="s">
        <v>0</v>
      </c>
      <c r="B2" t="s">
        <v>1</v>
      </c>
      <c r="C2" t="s">
        <v>2</v>
      </c>
      <c r="D2" t="s">
        <v>3</v>
      </c>
      <c r="E2" t="s">
        <v>4</v>
      </c>
    </row>
    <row r="3" spans="1:5">
      <c r="A3" t="s">
        <v>8</v>
      </c>
      <c r="B3">
        <v>9</v>
      </c>
      <c r="C3" s="1">
        <v>8</v>
      </c>
      <c r="D3" s="1">
        <f>Table14[[#This Row],[RATE]]*Table14[[#This Row],['#/QTY.]]</f>
        <v>72</v>
      </c>
      <c r="E3" t="s">
        <v>12</v>
      </c>
    </row>
    <row r="4" spans="1:5">
      <c r="A4" t="s">
        <v>9</v>
      </c>
      <c r="B4">
        <v>5</v>
      </c>
      <c r="C4" s="1">
        <v>7</v>
      </c>
      <c r="D4" s="1">
        <f>Table14[[#This Row],[RATE]]*Table14[[#This Row],['#/QTY.]]</f>
        <v>35</v>
      </c>
      <c r="E4" t="s">
        <v>12</v>
      </c>
    </row>
    <row r="5" spans="1:5">
      <c r="A5" t="s">
        <v>10</v>
      </c>
      <c r="B5">
        <v>6</v>
      </c>
      <c r="C5" s="2">
        <v>2</v>
      </c>
      <c r="D5" s="1">
        <f>Table14[[#This Row],[RATE]]*Table14[[#This Row],['#/QTY.]]</f>
        <v>12</v>
      </c>
      <c r="E5" t="s">
        <v>6</v>
      </c>
    </row>
    <row r="6" spans="1:5">
      <c r="A6" t="s">
        <v>11</v>
      </c>
      <c r="B6">
        <v>2</v>
      </c>
      <c r="C6" s="1">
        <v>15.99</v>
      </c>
      <c r="D6" s="1">
        <f>Table14[[#This Row],[RATE]]*Table14[[#This Row],['#/QTY.]]</f>
        <v>31.98</v>
      </c>
      <c r="E6" t="s">
        <v>7</v>
      </c>
    </row>
    <row r="7" spans="1:5">
      <c r="B7" s="35" t="s">
        <v>5</v>
      </c>
      <c r="C7" s="35"/>
      <c r="D7" s="3">
        <f>SUM(D3:D6)</f>
        <v>150.97999999999999</v>
      </c>
    </row>
    <row r="9" spans="1:5" ht="16" thickBot="1"/>
    <row r="10" spans="1:5" ht="17.25" customHeight="1">
      <c r="A10" s="52" t="s">
        <v>46</v>
      </c>
      <c r="B10" s="53"/>
      <c r="C10" s="53"/>
      <c r="D10" s="53"/>
      <c r="E10" s="54"/>
    </row>
    <row r="11" spans="1:5" ht="16" thickBot="1">
      <c r="A11" s="55"/>
      <c r="B11" s="56"/>
      <c r="C11" s="56"/>
      <c r="D11" s="56"/>
      <c r="E11" s="57"/>
    </row>
    <row r="15" spans="1:5">
      <c r="D15" s="14" t="s">
        <v>54</v>
      </c>
    </row>
  </sheetData>
  <mergeCells count="2">
    <mergeCell ref="B7:C7"/>
    <mergeCell ref="A10:E11"/>
  </mergeCells>
  <pageMargins left="0.7" right="0.7" top="0.75" bottom="0.75" header="0.3" footer="0.3"/>
  <pageSetup scale="7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E7"/>
  <sheetViews>
    <sheetView showGridLines="0" workbookViewId="0">
      <selection activeCell="A2" sqref="A2:E7"/>
    </sheetView>
  </sheetViews>
  <sheetFormatPr baseColWidth="10" defaultColWidth="8.83203125" defaultRowHeight="15"/>
  <cols>
    <col min="1" max="1" width="17.5" bestFit="1" customWidth="1"/>
  </cols>
  <sheetData>
    <row r="2" spans="1:5">
      <c r="A2" t="s">
        <v>0</v>
      </c>
      <c r="B2" t="s">
        <v>1</v>
      </c>
      <c r="C2" t="s">
        <v>2</v>
      </c>
      <c r="D2" t="s">
        <v>3</v>
      </c>
      <c r="E2" t="s">
        <v>4</v>
      </c>
    </row>
    <row r="3" spans="1:5">
      <c r="A3" t="s">
        <v>8</v>
      </c>
      <c r="B3">
        <v>9</v>
      </c>
      <c r="C3" s="1">
        <v>8</v>
      </c>
      <c r="D3" s="1">
        <f>Table1456[[#This Row],[RATE]]*Table1456[[#This Row],['#/QTY.]]</f>
        <v>72</v>
      </c>
      <c r="E3" t="s">
        <v>12</v>
      </c>
    </row>
    <row r="4" spans="1:5">
      <c r="A4" t="s">
        <v>9</v>
      </c>
      <c r="B4">
        <v>4</v>
      </c>
      <c r="C4" s="1">
        <v>7</v>
      </c>
      <c r="D4" s="1">
        <f>Table1456[[#This Row],[RATE]]*Table1456[[#This Row],['#/QTY.]]</f>
        <v>28</v>
      </c>
      <c r="E4" t="s">
        <v>12</v>
      </c>
    </row>
    <row r="5" spans="1:5">
      <c r="A5" t="s">
        <v>10</v>
      </c>
      <c r="B5">
        <v>6</v>
      </c>
      <c r="C5" s="2">
        <v>2</v>
      </c>
      <c r="D5" s="1">
        <f>Table1456[[#This Row],[RATE]]*Table1456[[#This Row],['#/QTY.]]</f>
        <v>12</v>
      </c>
      <c r="E5" t="s">
        <v>6</v>
      </c>
    </row>
    <row r="6" spans="1:5">
      <c r="A6" t="s">
        <v>13</v>
      </c>
      <c r="B6">
        <v>2</v>
      </c>
      <c r="C6" s="1">
        <v>4</v>
      </c>
      <c r="D6" s="1">
        <f>Table1456[[#This Row],[RATE]]*Table1456[[#This Row],['#/QTY.]]</f>
        <v>8</v>
      </c>
      <c r="E6" t="s">
        <v>7</v>
      </c>
    </row>
    <row r="7" spans="1:5">
      <c r="B7" s="35" t="s">
        <v>5</v>
      </c>
      <c r="C7" s="35"/>
      <c r="D7" s="3">
        <f>SUM(D3:D6)</f>
        <v>120</v>
      </c>
    </row>
  </sheetData>
  <mergeCells count="1">
    <mergeCell ref="B7:C7"/>
  </mergeCell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E7"/>
  <sheetViews>
    <sheetView showGridLines="0" workbookViewId="0">
      <selection activeCell="D12" sqref="D12"/>
    </sheetView>
  </sheetViews>
  <sheetFormatPr baseColWidth="10" defaultColWidth="8.83203125" defaultRowHeight="15"/>
  <cols>
    <col min="1" max="1" width="17.5" bestFit="1" customWidth="1"/>
  </cols>
  <sheetData>
    <row r="2" spans="1:5">
      <c r="A2" t="s">
        <v>0</v>
      </c>
      <c r="B2" t="s">
        <v>1</v>
      </c>
      <c r="C2" t="s">
        <v>2</v>
      </c>
      <c r="D2" t="s">
        <v>3</v>
      </c>
      <c r="E2" t="s">
        <v>4</v>
      </c>
    </row>
    <row r="3" spans="1:5">
      <c r="A3" t="s">
        <v>8</v>
      </c>
      <c r="B3">
        <v>9</v>
      </c>
      <c r="C3" s="1">
        <v>8</v>
      </c>
      <c r="D3" s="1">
        <f>Table145[[#This Row],[RATE]]*Table145[[#This Row],['#/QTY.]]</f>
        <v>72</v>
      </c>
      <c r="E3" t="s">
        <v>12</v>
      </c>
    </row>
    <row r="4" spans="1:5">
      <c r="A4" t="s">
        <v>9</v>
      </c>
      <c r="B4">
        <v>4</v>
      </c>
      <c r="C4" s="1">
        <v>7</v>
      </c>
      <c r="D4" s="1">
        <f>Table145[[#This Row],[RATE]]*Table145[[#This Row],['#/QTY.]]</f>
        <v>28</v>
      </c>
      <c r="E4" t="s">
        <v>12</v>
      </c>
    </row>
    <row r="5" spans="1:5">
      <c r="A5" t="s">
        <v>10</v>
      </c>
      <c r="B5">
        <v>6</v>
      </c>
      <c r="C5" s="2">
        <v>2</v>
      </c>
      <c r="D5" s="1">
        <f>Table145[[#This Row],[RATE]]*Table145[[#This Row],['#/QTY.]]</f>
        <v>12</v>
      </c>
      <c r="E5" t="s">
        <v>6</v>
      </c>
    </row>
    <row r="6" spans="1:5">
      <c r="A6" t="s">
        <v>13</v>
      </c>
      <c r="B6">
        <v>2</v>
      </c>
      <c r="C6" s="1">
        <v>4</v>
      </c>
      <c r="D6" s="1">
        <f>Table145[[#This Row],[RATE]]*Table145[[#This Row],['#/QTY.]]</f>
        <v>8</v>
      </c>
      <c r="E6" t="s">
        <v>7</v>
      </c>
    </row>
    <row r="7" spans="1:5">
      <c r="B7" s="35" t="s">
        <v>5</v>
      </c>
      <c r="C7" s="35"/>
      <c r="D7" s="3">
        <f>SUM(D3:D6)</f>
        <v>120</v>
      </c>
    </row>
  </sheetData>
  <mergeCells count="1">
    <mergeCell ref="B7:C7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</vt:i4>
      </vt:variant>
    </vt:vector>
  </HeadingPairs>
  <TitlesOfParts>
    <vt:vector size="19" baseType="lpstr">
      <vt:lpstr>Halloween</vt:lpstr>
      <vt:lpstr>ESL Student Orientation</vt:lpstr>
      <vt:lpstr>Volunteer Appreciation</vt:lpstr>
      <vt:lpstr>Sheet1</vt:lpstr>
      <vt:lpstr>FXUA Coffee Shop</vt:lpstr>
      <vt:lpstr>Sheet2</vt:lpstr>
      <vt:lpstr>Mobile Application Development</vt:lpstr>
      <vt:lpstr>IT for Freebies</vt:lpstr>
      <vt:lpstr>Christmas Celeration.Hang Out</vt:lpstr>
      <vt:lpstr>SB Movie Night</vt:lpstr>
      <vt:lpstr>Spanish Class</vt:lpstr>
      <vt:lpstr>Zumba Class</vt:lpstr>
      <vt:lpstr>Itemized List</vt:lpstr>
      <vt:lpstr>SGA Celebration</vt:lpstr>
      <vt:lpstr>'ESL Student Orientation'!Print_Area</vt:lpstr>
      <vt:lpstr>'FXUA Coffee Shop'!Print_Area</vt:lpstr>
      <vt:lpstr>Halloween!Print_Area</vt:lpstr>
      <vt:lpstr>'Mobile Application Development'!Print_Area</vt:lpstr>
      <vt:lpstr>Sheet2!Print_Area</vt:lpstr>
    </vt:vector>
  </TitlesOfParts>
  <Company>Virginia International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Leighty</dc:creator>
  <cp:lastModifiedBy>Josh Mason</cp:lastModifiedBy>
  <cp:lastPrinted>2015-01-28T21:22:49Z</cp:lastPrinted>
  <dcterms:created xsi:type="dcterms:W3CDTF">2014-08-18T20:03:02Z</dcterms:created>
  <dcterms:modified xsi:type="dcterms:W3CDTF">2020-07-31T20:54:12Z</dcterms:modified>
</cp:coreProperties>
</file>